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40" windowWidth="33440" windowHeight="23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<sst xmlns="http://schemas.openxmlformats.org/spreadsheetml/2006/main" count="156" uniqueCount="58">
  <si>
    <t>UW</t>
  </si>
  <si>
    <t>L</t>
  </si>
  <si>
    <t>Freq</t>
  </si>
  <si>
    <t>Tension</t>
  </si>
  <si>
    <t>G</t>
  </si>
  <si>
    <t>D</t>
  </si>
  <si>
    <t>A</t>
  </si>
  <si>
    <t>E</t>
  </si>
  <si>
    <t>Diameter</t>
  </si>
  <si>
    <t>0.049 PB</t>
  </si>
  <si>
    <t>0.034 PB</t>
  </si>
  <si>
    <t>0.023 PB</t>
  </si>
  <si>
    <t>B (b')</t>
  </si>
  <si>
    <t>E (e')</t>
  </si>
  <si>
    <t>A (a)</t>
  </si>
  <si>
    <t>0.048 PB</t>
  </si>
  <si>
    <t>0.024 PB</t>
  </si>
  <si>
    <t>Total tension</t>
  </si>
  <si>
    <t>Note</t>
  </si>
  <si>
    <t>Bouzouki</t>
  </si>
  <si>
    <t>Mandola</t>
  </si>
  <si>
    <t>Mandolin</t>
  </si>
  <si>
    <t>C (Weber Rec)</t>
  </si>
  <si>
    <t>G ( J81)</t>
  </si>
  <si>
    <t>0.04 PB</t>
  </si>
  <si>
    <t>0.28 PB</t>
  </si>
  <si>
    <t>C (J72)</t>
  </si>
  <si>
    <t>D (d) (EXP74)</t>
  </si>
  <si>
    <t>D (d) (EXP75)</t>
  </si>
  <si>
    <t>G (EXP75)</t>
  </si>
  <si>
    <t>G (EXP74)</t>
  </si>
  <si>
    <t>B</t>
  </si>
  <si>
    <t>C (J80) Oct Mand</t>
  </si>
  <si>
    <t>0.046 PB</t>
  </si>
  <si>
    <t>0.022 PB</t>
  </si>
  <si>
    <t>0.032 PB</t>
  </si>
  <si>
    <t>0.052 PB</t>
  </si>
  <si>
    <t>0.035 PB</t>
  </si>
  <si>
    <t>0.025 PB</t>
  </si>
  <si>
    <t>C (J76)</t>
  </si>
  <si>
    <t>G (J76)</t>
  </si>
  <si>
    <t>C (EXP75)</t>
  </si>
  <si>
    <t>G ( J80)</t>
  </si>
  <si>
    <t>D (J80)</t>
  </si>
  <si>
    <t>Cittern</t>
  </si>
  <si>
    <t>To find the String weight, enter the Tension in lbs here.</t>
  </si>
  <si>
    <t>E 6 str ref</t>
  </si>
  <si>
    <t>D  - PB - Mod1</t>
  </si>
  <si>
    <t>D  - PB - Mod2</t>
  </si>
  <si>
    <t>C</t>
  </si>
  <si>
    <t>G EXP</t>
  </si>
  <si>
    <t>D EXP</t>
  </si>
  <si>
    <t>D  - PB - Mod5</t>
  </si>
  <si>
    <t>G          EXP17</t>
  </si>
  <si>
    <t>A PB</t>
  </si>
  <si>
    <t>Octave</t>
  </si>
  <si>
    <t>12 String - EXP 38</t>
  </si>
  <si>
    <t>12 String - EXP 38 - Modified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</si>
</sst>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34" borderId="12" xfId="0" applyFont="1" applyFill="1" applyBorder="1" applyAlignment="1">
      <alignment/>
    </xf>
    <xf numFmtId="0" fontId="0" fillId="19" borderId="13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36" fillId="34" borderId="13" xfId="0" applyFont="1" applyFill="1" applyBorder="1" applyAlignment="1">
      <alignment/>
    </xf>
    <xf numFmtId="0" fontId="36" fillId="35" borderId="13" xfId="0" applyFont="1" applyFill="1" applyBorder="1" applyAlignment="1">
      <alignment/>
    </xf>
    <xf numFmtId="0" fontId="0" fillId="16" borderId="13" xfId="0" applyFill="1" applyBorder="1" applyAlignment="1">
      <alignment horizontal="right"/>
    </xf>
    <xf numFmtId="0" fontId="0" fillId="16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3" xfId="0" applyFill="1" applyBorder="1" applyAlignment="1">
      <alignment/>
    </xf>
    <xf numFmtId="0" fontId="36" fillId="16" borderId="13" xfId="0" applyFont="1" applyFill="1" applyBorder="1" applyAlignment="1">
      <alignment horizontal="right"/>
    </xf>
    <xf numFmtId="0" fontId="36" fillId="16" borderId="13" xfId="0" applyFont="1" applyFill="1" applyBorder="1" applyAlignment="1">
      <alignment/>
    </xf>
    <xf numFmtId="0" fontId="36" fillId="37" borderId="13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19" borderId="12" xfId="0" applyFill="1" applyBorder="1" applyAlignment="1">
      <alignment/>
    </xf>
    <xf numFmtId="0" fontId="36" fillId="19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16" borderId="12" xfId="0" applyFill="1" applyBorder="1" applyAlignment="1">
      <alignment/>
    </xf>
    <xf numFmtId="0" fontId="0" fillId="38" borderId="13" xfId="0" applyFill="1" applyBorder="1" applyAlignment="1">
      <alignment/>
    </xf>
    <xf numFmtId="0" fontId="3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36" fillId="39" borderId="13" xfId="0" applyFont="1" applyFill="1" applyBorder="1" applyAlignment="1">
      <alignment/>
    </xf>
    <xf numFmtId="0" fontId="36" fillId="40" borderId="12" xfId="0" applyFont="1" applyFill="1" applyBorder="1" applyAlignment="1">
      <alignment/>
    </xf>
    <xf numFmtId="0" fontId="36" fillId="40" borderId="13" xfId="0" applyFont="1" applyFill="1" applyBorder="1" applyAlignment="1">
      <alignment/>
    </xf>
    <xf numFmtId="0" fontId="36" fillId="37" borderId="12" xfId="0" applyFont="1" applyFill="1" applyBorder="1" applyAlignment="1">
      <alignment/>
    </xf>
    <xf numFmtId="0" fontId="36" fillId="37" borderId="13" xfId="0" applyFont="1" applyFill="1" applyBorder="1" applyAlignment="1">
      <alignment horizontal="right"/>
    </xf>
    <xf numFmtId="0" fontId="36" fillId="41" borderId="13" xfId="0" applyFont="1" applyFill="1" applyBorder="1" applyAlignment="1">
      <alignment/>
    </xf>
    <xf numFmtId="0" fontId="36" fillId="41" borderId="13" xfId="0" applyFont="1" applyFill="1" applyBorder="1" applyAlignment="1">
      <alignment horizontal="right"/>
    </xf>
    <xf numFmtId="0" fontId="36" fillId="35" borderId="12" xfId="0" applyFont="1" applyFill="1" applyBorder="1" applyAlignment="1">
      <alignment/>
    </xf>
    <xf numFmtId="0" fontId="36" fillId="42" borderId="13" xfId="0" applyFont="1" applyFill="1" applyBorder="1" applyAlignment="1">
      <alignment/>
    </xf>
    <xf numFmtId="0" fontId="0" fillId="42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3"/>
  <sheetViews>
    <sheetView tabSelected="1" workbookViewId="0" topLeftCell="A1">
      <selection activeCell="A13" sqref="A13:G17"/>
    </sheetView>
  </sheetViews>
  <sheetFormatPr defaultColWidth="11.00390625" defaultRowHeight="15.75"/>
  <cols>
    <col min="1" max="1" width="15.375" style="24" customWidth="1"/>
    <col min="2" max="2" width="14.125" style="5" customWidth="1"/>
    <col min="3" max="3" width="16.875" style="5" customWidth="1"/>
    <col min="4" max="4" width="11.00390625" style="5" customWidth="1"/>
    <col min="5" max="5" width="9.875" style="5" customWidth="1"/>
    <col min="6" max="6" width="16.125" style="5" customWidth="1"/>
    <col min="7" max="7" width="15.625" style="5" customWidth="1"/>
    <col min="8" max="10" width="10.875" style="5" customWidth="1"/>
    <col min="11" max="11" width="11.125" style="5" bestFit="1" customWidth="1"/>
    <col min="12" max="16384" width="10.875" style="5" customWidth="1"/>
  </cols>
  <sheetData>
    <row r="1" spans="1:7" s="2" customFormat="1" ht="15">
      <c r="A1" s="1" t="s">
        <v>18</v>
      </c>
      <c r="B1" s="2" t="s">
        <v>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17</v>
      </c>
    </row>
    <row r="3" spans="1:7" ht="15">
      <c r="A3" s="3"/>
      <c r="B3" s="4"/>
      <c r="C3" s="4"/>
      <c r="D3" s="4"/>
      <c r="E3" s="4"/>
      <c r="F3" s="4"/>
      <c r="G3" s="4"/>
    </row>
    <row r="5" spans="1:7" ht="15">
      <c r="A5" s="6" t="s">
        <v>44</v>
      </c>
      <c r="B5" s="7"/>
      <c r="C5" s="7"/>
      <c r="D5" s="7"/>
      <c r="E5" s="7"/>
      <c r="F5" s="7"/>
      <c r="G5" s="7"/>
    </row>
    <row r="6" spans="1:7" ht="15">
      <c r="A6" s="6"/>
      <c r="B6" s="7"/>
      <c r="C6" s="7"/>
      <c r="D6" s="7"/>
      <c r="E6" s="7"/>
      <c r="F6" s="7"/>
      <c r="G6" s="7"/>
    </row>
    <row r="7" spans="1:7" ht="15">
      <c r="A7" s="41" t="s">
        <v>47</v>
      </c>
      <c r="B7" s="13">
        <v>0.056</v>
      </c>
      <c r="C7" s="14">
        <v>0.00063477</v>
      </c>
      <c r="D7" s="12">
        <v>24.75</v>
      </c>
      <c r="E7" s="12">
        <v>73.4</v>
      </c>
      <c r="F7" s="14">
        <f>(C7*(POWER((2*D7*E7),2)))/386.4</f>
        <v>21.68611683567625</v>
      </c>
      <c r="G7" s="7"/>
    </row>
    <row r="8" spans="1:7" ht="15">
      <c r="A8" s="41" t="s">
        <v>4</v>
      </c>
      <c r="B8" s="14">
        <v>0.045</v>
      </c>
      <c r="C8" s="14">
        <v>0.00041751</v>
      </c>
      <c r="D8" s="12">
        <v>24.75</v>
      </c>
      <c r="E8" s="12">
        <v>98</v>
      </c>
      <c r="F8" s="14">
        <f>(C8*(POWER((2*D8*E8),2)))/386.4</f>
        <v>25.426835505978264</v>
      </c>
      <c r="G8" s="7"/>
    </row>
    <row r="9" spans="1:7" ht="15">
      <c r="A9" s="41" t="s">
        <v>5</v>
      </c>
      <c r="B9" s="13">
        <v>0.028</v>
      </c>
      <c r="C9" s="14">
        <v>0.00016</v>
      </c>
      <c r="D9" s="12">
        <v>24.75</v>
      </c>
      <c r="E9" s="12">
        <v>146.8</v>
      </c>
      <c r="F9" s="14">
        <f>(C9*(POWER((2*D9*E9),2)))/386.4</f>
        <v>21.864793192546585</v>
      </c>
      <c r="G9" s="7"/>
    </row>
    <row r="10" spans="1:13" ht="15">
      <c r="A10" s="41" t="s">
        <v>6</v>
      </c>
      <c r="B10" s="12">
        <v>0.016</v>
      </c>
      <c r="C10" s="12">
        <v>5.671E-05</v>
      </c>
      <c r="D10" s="12">
        <v>24.75</v>
      </c>
      <c r="E10" s="12">
        <v>220</v>
      </c>
      <c r="F10" s="14">
        <f>(C10*(POWER((2*D10*E10),2)))/386.4</f>
        <v>17.40517078416149</v>
      </c>
      <c r="G10" s="7"/>
      <c r="J10" s="16"/>
      <c r="K10" s="16"/>
      <c r="L10" s="16"/>
      <c r="M10" s="16"/>
    </row>
    <row r="11" spans="1:16" ht="15">
      <c r="A11" s="41" t="s">
        <v>7</v>
      </c>
      <c r="B11" s="14">
        <v>0.011</v>
      </c>
      <c r="C11" s="14">
        <v>2.68E-05</v>
      </c>
      <c r="D11" s="12">
        <v>24.75</v>
      </c>
      <c r="E11" s="14">
        <v>329.6</v>
      </c>
      <c r="F11" s="14">
        <f>(C11*(POWER((2*D11*E11),2)))/386.4</f>
        <v>18.462158716024845</v>
      </c>
      <c r="G11" s="15">
        <f>(2*F7)+(2*F8)+(2*F9)+(2*F10)+(2*F11)</f>
        <v>209.69015006877487</v>
      </c>
      <c r="J11" s="12" t="s">
        <v>46</v>
      </c>
      <c r="K11" s="17">
        <v>0.056</v>
      </c>
      <c r="L11" s="18">
        <v>0.00063477</v>
      </c>
      <c r="M11" s="12">
        <v>24.75</v>
      </c>
      <c r="N11" s="12">
        <v>82.4</v>
      </c>
      <c r="O11" s="14">
        <f aca="true" t="shared" si="0" ref="O11:O16">(L11*(POWER((2*M11*N11),2)))/386.4</f>
        <v>27.330280989204972</v>
      </c>
      <c r="P11" s="7"/>
    </row>
    <row r="12" spans="1:16" ht="15">
      <c r="A12" s="6"/>
      <c r="B12" s="7"/>
      <c r="C12" s="7"/>
      <c r="D12" s="7"/>
      <c r="E12" s="7"/>
      <c r="F12" s="7"/>
      <c r="G12" s="7"/>
      <c r="J12" s="12" t="s">
        <v>6</v>
      </c>
      <c r="K12" s="17">
        <v>0.045</v>
      </c>
      <c r="L12" s="18">
        <v>0.00041751</v>
      </c>
      <c r="M12" s="12">
        <v>24.75</v>
      </c>
      <c r="N12" s="12">
        <v>110</v>
      </c>
      <c r="O12" s="14">
        <f t="shared" si="0"/>
        <v>32.03505931094721</v>
      </c>
      <c r="P12" s="7"/>
    </row>
    <row r="13" spans="1:16" ht="15">
      <c r="A13" s="41" t="s">
        <v>49</v>
      </c>
      <c r="B13" s="13">
        <v>0.064</v>
      </c>
      <c r="C13" s="14">
        <v>0.0008278</v>
      </c>
      <c r="D13" s="12">
        <v>24.75</v>
      </c>
      <c r="E13" s="12">
        <v>65.4</v>
      </c>
      <c r="F13" s="14">
        <f>(C13*(POWER((2*D13*E13),2)))/386.4</f>
        <v>22.45195684746895</v>
      </c>
      <c r="G13" s="7"/>
      <c r="J13" s="12" t="s">
        <v>5</v>
      </c>
      <c r="K13" s="18">
        <v>0.035</v>
      </c>
      <c r="L13" s="18">
        <v>0.00025365</v>
      </c>
      <c r="M13" s="12">
        <v>24.75</v>
      </c>
      <c r="N13" s="12">
        <v>146.8</v>
      </c>
      <c r="O13" s="14">
        <f t="shared" si="0"/>
        <v>34.66252995805901</v>
      </c>
      <c r="P13" s="7"/>
    </row>
    <row r="14" spans="1:16" ht="15">
      <c r="A14" s="41" t="s">
        <v>4</v>
      </c>
      <c r="B14" s="14">
        <v>0.045</v>
      </c>
      <c r="C14" s="14">
        <v>0.00041751</v>
      </c>
      <c r="D14" s="12">
        <v>24.75</v>
      </c>
      <c r="E14" s="12">
        <v>98</v>
      </c>
      <c r="F14" s="14">
        <f>(C14*(POWER((2*D14*E14),2)))/386.4</f>
        <v>25.426835505978264</v>
      </c>
      <c r="G14" s="7"/>
      <c r="J14" s="12" t="s">
        <v>4</v>
      </c>
      <c r="K14" s="18">
        <v>0.026</v>
      </c>
      <c r="L14" s="18">
        <v>0.0001364</v>
      </c>
      <c r="M14" s="12">
        <v>24.75</v>
      </c>
      <c r="N14" s="12">
        <v>196</v>
      </c>
      <c r="O14" s="14">
        <f t="shared" si="0"/>
        <v>33.22766269565218</v>
      </c>
      <c r="P14" s="7"/>
    </row>
    <row r="15" spans="1:16" ht="15">
      <c r="A15" s="41" t="s">
        <v>5</v>
      </c>
      <c r="B15" s="13">
        <v>0.028</v>
      </c>
      <c r="C15" s="14">
        <v>0.00016</v>
      </c>
      <c r="D15" s="12">
        <v>24.75</v>
      </c>
      <c r="E15" s="12">
        <v>146.8</v>
      </c>
      <c r="F15" s="14">
        <f>(C15*(POWER((2*D15*E15),2)))/386.4</f>
        <v>21.864793192546585</v>
      </c>
      <c r="G15" s="7"/>
      <c r="H15" s="16"/>
      <c r="I15" s="16"/>
      <c r="J15" s="12" t="s">
        <v>31</v>
      </c>
      <c r="K15" s="12">
        <v>0.017</v>
      </c>
      <c r="L15" s="12">
        <v>6.402E-05</v>
      </c>
      <c r="M15" s="12">
        <v>24.75</v>
      </c>
      <c r="N15" s="12">
        <v>246.9</v>
      </c>
      <c r="O15" s="14">
        <f t="shared" si="0"/>
        <v>24.7474884250726</v>
      </c>
      <c r="P15" s="7"/>
    </row>
    <row r="16" spans="1:16" ht="15">
      <c r="A16" s="41" t="s">
        <v>6</v>
      </c>
      <c r="B16" s="12">
        <v>0.016</v>
      </c>
      <c r="C16" s="12">
        <v>5.671E-05</v>
      </c>
      <c r="D16" s="12">
        <v>24.75</v>
      </c>
      <c r="E16" s="12">
        <v>220</v>
      </c>
      <c r="F16" s="14">
        <f>(C16*(POWER((2*D16*E16),2)))/386.4</f>
        <v>17.40517078416149</v>
      </c>
      <c r="G16" s="7"/>
      <c r="J16" s="12" t="s">
        <v>7</v>
      </c>
      <c r="K16" s="18">
        <v>0.013</v>
      </c>
      <c r="L16" s="18">
        <v>3.744E-05</v>
      </c>
      <c r="M16" s="12">
        <v>24.75</v>
      </c>
      <c r="N16" s="12">
        <v>329.6</v>
      </c>
      <c r="O16" s="14">
        <f t="shared" si="0"/>
        <v>25.791911280894414</v>
      </c>
      <c r="P16" s="15">
        <f>(O11)+O12+(O13)+O14+(O15)+(O16)</f>
        <v>177.79493265983038</v>
      </c>
    </row>
    <row r="17" spans="1:13" ht="15">
      <c r="A17" s="41" t="s">
        <v>7</v>
      </c>
      <c r="B17" s="14">
        <v>0.011</v>
      </c>
      <c r="C17" s="14">
        <v>2.68E-05</v>
      </c>
      <c r="D17" s="12">
        <v>24.75</v>
      </c>
      <c r="E17" s="14">
        <v>329.6</v>
      </c>
      <c r="F17" s="14">
        <f>(C17*(POWER((2*D17*E17),2)))/386.4</f>
        <v>18.462158716024845</v>
      </c>
      <c r="G17" s="15">
        <f>(2*F13)+(2*F14)+(2*F15)+(2*F16)+(2*F17)</f>
        <v>211.22183009236028</v>
      </c>
      <c r="J17" s="16"/>
      <c r="K17" s="16"/>
      <c r="L17" s="16"/>
      <c r="M17" s="16"/>
    </row>
    <row r="18" spans="1:7" ht="15">
      <c r="A18" s="6"/>
      <c r="B18" s="7"/>
      <c r="C18" s="7"/>
      <c r="D18" s="7"/>
      <c r="E18" s="7"/>
      <c r="F18" s="7"/>
      <c r="G18" s="7"/>
    </row>
    <row r="19" spans="1:7" ht="15">
      <c r="A19" s="12" t="s">
        <v>48</v>
      </c>
      <c r="B19" s="13">
        <v>0.056</v>
      </c>
      <c r="C19" s="14">
        <v>0.00063477</v>
      </c>
      <c r="D19" s="12">
        <v>24.75</v>
      </c>
      <c r="E19" s="12">
        <v>73.4</v>
      </c>
      <c r="F19" s="14">
        <f>(C19*(POWER((2*D19*E19),2)))/386.4</f>
        <v>21.68611683567625</v>
      </c>
      <c r="G19" s="7"/>
    </row>
    <row r="20" spans="1:7" ht="15">
      <c r="A20" s="12" t="s">
        <v>6</v>
      </c>
      <c r="B20" s="14">
        <v>0.036</v>
      </c>
      <c r="C20" s="18">
        <v>0.0002683</v>
      </c>
      <c r="D20" s="12">
        <v>24.75</v>
      </c>
      <c r="E20" s="12">
        <v>110</v>
      </c>
      <c r="F20" s="14">
        <f>(C20*(POWER((2*D20*E20),2)))/386.4</f>
        <v>20.586348621894413</v>
      </c>
      <c r="G20" s="7"/>
    </row>
    <row r="21" spans="1:7" ht="15">
      <c r="A21" s="12" t="s">
        <v>5</v>
      </c>
      <c r="B21" s="13">
        <v>0.028</v>
      </c>
      <c r="C21" s="14">
        <v>0.00016</v>
      </c>
      <c r="D21" s="12">
        <v>24.75</v>
      </c>
      <c r="E21" s="12">
        <v>146.8</v>
      </c>
      <c r="F21" s="14">
        <f>(C21*(POWER((2*D21*E21),2)))/386.4</f>
        <v>21.864793192546585</v>
      </c>
      <c r="G21" s="7"/>
    </row>
    <row r="22" spans="1:7" ht="15">
      <c r="A22" s="28" t="s">
        <v>54</v>
      </c>
      <c r="B22" s="14">
        <v>0.018</v>
      </c>
      <c r="C22" s="14">
        <v>6.8E-05</v>
      </c>
      <c r="D22" s="12">
        <v>24.75</v>
      </c>
      <c r="E22" s="12">
        <v>220</v>
      </c>
      <c r="F22" s="14">
        <f>(C22*(POWER((2*D22*E22),2)))/386.4</f>
        <v>20.870245341614908</v>
      </c>
      <c r="G22" s="7"/>
    </row>
    <row r="23" spans="1:7" ht="15">
      <c r="A23" s="12" t="s">
        <v>5</v>
      </c>
      <c r="B23" s="14">
        <v>0.012</v>
      </c>
      <c r="C23" s="14">
        <v>3.19E-05</v>
      </c>
      <c r="D23" s="12">
        <v>24.75</v>
      </c>
      <c r="E23" s="14">
        <v>293.7</v>
      </c>
      <c r="F23" s="14">
        <f>(C23*(POWER((2*D23*E23),2)))/386.4</f>
        <v>17.44905277685753</v>
      </c>
      <c r="G23" s="15">
        <f>(2*F19)+(2*F20)+(2*F21)+(2*F22)+(2*F23)</f>
        <v>204.91311353717936</v>
      </c>
    </row>
    <row r="24" spans="1:9" ht="15">
      <c r="A24" s="6"/>
      <c r="B24" s="7"/>
      <c r="C24" s="7"/>
      <c r="D24" s="7"/>
      <c r="E24" s="7"/>
      <c r="F24" s="7"/>
      <c r="G24" s="7"/>
      <c r="H24" s="16"/>
      <c r="I24" s="16"/>
    </row>
    <row r="25" spans="1:7" ht="15">
      <c r="A25" s="6"/>
      <c r="B25" s="7"/>
      <c r="C25" s="7"/>
      <c r="D25" s="7"/>
      <c r="E25" s="7"/>
      <c r="F25" s="7"/>
      <c r="G25" s="7"/>
    </row>
    <row r="26" spans="1:7" ht="15">
      <c r="A26" s="8" t="s">
        <v>52</v>
      </c>
      <c r="B26" s="9">
        <v>0.056</v>
      </c>
      <c r="C26" s="10">
        <v>0.00063477</v>
      </c>
      <c r="D26" s="11">
        <v>24.75</v>
      </c>
      <c r="E26" s="11">
        <v>73.4</v>
      </c>
      <c r="F26" s="10">
        <f>(C26*(POWER((2*D26*E26),2)))/386.4</f>
        <v>21.68611683567625</v>
      </c>
      <c r="G26" s="7"/>
    </row>
    <row r="27" spans="1:7" ht="15">
      <c r="A27" s="8" t="s">
        <v>53</v>
      </c>
      <c r="B27" s="10">
        <v>0.045</v>
      </c>
      <c r="C27" s="10">
        <v>0.00041751</v>
      </c>
      <c r="D27" s="11">
        <v>24.75</v>
      </c>
      <c r="E27" s="11">
        <v>98</v>
      </c>
      <c r="F27" s="10">
        <f>(C27*(POWER((2*D27*E27),2)))/386.4</f>
        <v>25.426835505978264</v>
      </c>
      <c r="G27" s="7"/>
    </row>
    <row r="28" spans="1:7" ht="15">
      <c r="A28" s="8" t="s">
        <v>5</v>
      </c>
      <c r="B28" s="9">
        <v>0.026</v>
      </c>
      <c r="C28" s="10">
        <v>0.0001364</v>
      </c>
      <c r="D28" s="11">
        <v>24.75</v>
      </c>
      <c r="E28" s="11">
        <v>146.8</v>
      </c>
      <c r="F28" s="10">
        <f>(C28*(POWER((2*D28*E28),2)))/386.4</f>
        <v>18.639736196645966</v>
      </c>
      <c r="G28" s="7"/>
    </row>
    <row r="29" spans="1:7" ht="15">
      <c r="A29" s="8" t="s">
        <v>6</v>
      </c>
      <c r="B29" s="11">
        <v>0.017</v>
      </c>
      <c r="C29" s="11">
        <v>6.402E-05</v>
      </c>
      <c r="D29" s="11">
        <v>24.75</v>
      </c>
      <c r="E29" s="11">
        <v>220</v>
      </c>
      <c r="F29" s="10">
        <f>(C29*(POWER((2*D29*E29),2)))/386.4</f>
        <v>19.648722158385095</v>
      </c>
      <c r="G29" s="7"/>
    </row>
    <row r="30" spans="1:7" ht="15">
      <c r="A30" s="8" t="s">
        <v>5</v>
      </c>
      <c r="B30" s="10">
        <v>0.013</v>
      </c>
      <c r="C30" s="10">
        <v>3.744E-05</v>
      </c>
      <c r="D30" s="11">
        <v>24.75</v>
      </c>
      <c r="E30" s="10">
        <v>293.7</v>
      </c>
      <c r="F30" s="10">
        <f>(C30*(POWER((2*D30*E30),2)))/386.4</f>
        <v>20.479389842180122</v>
      </c>
      <c r="G30" s="15">
        <f>(2*F26)+(2*F27)+(2*F28)+(2*F29)+(2*F30)</f>
        <v>211.7616010777314</v>
      </c>
    </row>
    <row r="32" spans="1:7" ht="15">
      <c r="A32" s="20"/>
      <c r="B32" s="16"/>
      <c r="C32" s="16"/>
      <c r="D32" s="21"/>
      <c r="E32" s="16"/>
      <c r="F32" s="16"/>
      <c r="G32" s="16"/>
    </row>
    <row r="33" spans="1:7" ht="15">
      <c r="A33" s="22"/>
      <c r="B33" s="4"/>
      <c r="C33" s="4"/>
      <c r="D33" s="23"/>
      <c r="E33" s="4"/>
      <c r="F33" s="4"/>
      <c r="G33" s="4"/>
    </row>
    <row r="35" ht="15">
      <c r="A35" s="24" t="s">
        <v>19</v>
      </c>
    </row>
    <row r="37" spans="1:6" ht="15">
      <c r="A37" s="28" t="s">
        <v>50</v>
      </c>
      <c r="B37" s="14">
        <v>0.045</v>
      </c>
      <c r="C37" s="18">
        <v>0.00041751</v>
      </c>
      <c r="D37" s="14">
        <v>24.5</v>
      </c>
      <c r="E37" s="14">
        <v>98</v>
      </c>
      <c r="F37" s="14">
        <f>(C37*(POWER((2*D37*E37),2)))/386.4</f>
        <v>24.915756371739132</v>
      </c>
    </row>
    <row r="38" spans="1:6" ht="15">
      <c r="A38" s="28" t="s">
        <v>51</v>
      </c>
      <c r="B38" s="14">
        <v>0.028</v>
      </c>
      <c r="C38" s="14">
        <v>0.00015514</v>
      </c>
      <c r="D38" s="14">
        <v>24.5</v>
      </c>
      <c r="E38" s="14">
        <v>146.8</v>
      </c>
      <c r="F38" s="14">
        <f>(C38*(POWER((2*D38*E38),2)))/386.4</f>
        <v>20.77451724863769</v>
      </c>
    </row>
    <row r="39" spans="1:6" ht="15">
      <c r="A39" s="28" t="s">
        <v>6</v>
      </c>
      <c r="B39" s="14">
        <v>0.016</v>
      </c>
      <c r="C39" s="14">
        <v>5.671E-05</v>
      </c>
      <c r="D39" s="14">
        <v>24.5</v>
      </c>
      <c r="E39" s="14">
        <v>220</v>
      </c>
      <c r="F39" s="14">
        <f>(C39*(POWER((2*D39*E39),2)))/386.4</f>
        <v>17.055327028985506</v>
      </c>
    </row>
    <row r="40" spans="1:7" ht="15">
      <c r="A40" s="28" t="s">
        <v>7</v>
      </c>
      <c r="B40" s="14">
        <v>0.011</v>
      </c>
      <c r="C40" s="14">
        <v>2.68E-05</v>
      </c>
      <c r="D40" s="14">
        <v>24.5</v>
      </c>
      <c r="E40" s="14">
        <v>329.6</v>
      </c>
      <c r="F40" s="14">
        <f>(C40*(POWER((2*D40*E40),2)))/386.4</f>
        <v>18.091069514202903</v>
      </c>
      <c r="G40" s="15">
        <f>(2*F37)+(2*F38)+(2*F39)+(2*F40)</f>
        <v>161.67334032713046</v>
      </c>
    </row>
    <row r="42" spans="1:7" ht="15">
      <c r="A42" s="27"/>
      <c r="B42" s="16"/>
      <c r="C42" s="16"/>
      <c r="D42" s="16"/>
      <c r="E42" s="16"/>
      <c r="F42" s="16"/>
      <c r="G42" s="16"/>
    </row>
    <row r="43" spans="1:6" ht="15">
      <c r="A43" s="28" t="s">
        <v>50</v>
      </c>
      <c r="B43" s="14">
        <v>0.045</v>
      </c>
      <c r="C43" s="18">
        <v>0.00041751</v>
      </c>
      <c r="D43" s="14">
        <v>24.5</v>
      </c>
      <c r="E43" s="14">
        <v>98</v>
      </c>
      <c r="F43" s="14">
        <f>(C43*(POWER((2*D43*E43),2)))/386.4</f>
        <v>24.915756371739132</v>
      </c>
    </row>
    <row r="44" spans="1:6" ht="15">
      <c r="A44" s="28" t="s">
        <v>51</v>
      </c>
      <c r="B44" s="14">
        <v>0.028</v>
      </c>
      <c r="C44" s="14">
        <v>0.00015514</v>
      </c>
      <c r="D44" s="14">
        <v>24.5</v>
      </c>
      <c r="E44" s="14">
        <v>146.8</v>
      </c>
      <c r="F44" s="14">
        <f>(C44*(POWER((2*D44*E44),2)))/386.4</f>
        <v>20.77451724863769</v>
      </c>
    </row>
    <row r="45" spans="1:6" ht="15">
      <c r="A45" s="28" t="s">
        <v>54</v>
      </c>
      <c r="B45" s="14">
        <v>0.018</v>
      </c>
      <c r="C45" s="14">
        <v>6.8E-05</v>
      </c>
      <c r="D45" s="14">
        <v>24.5</v>
      </c>
      <c r="E45" s="14">
        <v>220</v>
      </c>
      <c r="F45" s="14">
        <f>(C45*(POWER((2*D45*E45),2)))/386.4</f>
        <v>20.450753623188408</v>
      </c>
    </row>
    <row r="46" spans="1:7" ht="15">
      <c r="A46" s="28" t="s">
        <v>5</v>
      </c>
      <c r="B46" s="14">
        <v>0.012</v>
      </c>
      <c r="C46" s="14">
        <v>3.19E-05</v>
      </c>
      <c r="D46" s="14">
        <v>24.5</v>
      </c>
      <c r="E46" s="14">
        <v>293.7</v>
      </c>
      <c r="F46" s="14">
        <f>(C46*(POWER((2*D46*E46),2)))/386.4</f>
        <v>17.09832699407609</v>
      </c>
      <c r="G46" s="15">
        <f>(2*F43)+(2*F44)+(2*F45)+(2*F46)</f>
        <v>166.47870847528264</v>
      </c>
    </row>
    <row r="47" spans="1:7" ht="15">
      <c r="A47" s="27"/>
      <c r="B47" s="16"/>
      <c r="C47" s="16"/>
      <c r="D47" s="16"/>
      <c r="E47" s="16"/>
      <c r="F47" s="16"/>
      <c r="G47" s="16"/>
    </row>
    <row r="48" ht="15">
      <c r="G48" s="29"/>
    </row>
    <row r="49" spans="1:6" ht="15">
      <c r="A49" s="24" t="s">
        <v>42</v>
      </c>
      <c r="B49" s="30" t="s">
        <v>33</v>
      </c>
      <c r="C49" s="7">
        <v>0.00043</v>
      </c>
      <c r="D49" s="5">
        <v>24.5</v>
      </c>
      <c r="E49" s="5">
        <v>98</v>
      </c>
      <c r="F49" s="5">
        <f>(C49*(POWER((2*D49*E49),2)))/386.4</f>
        <v>25.66112246376812</v>
      </c>
    </row>
    <row r="50" spans="1:6" ht="15">
      <c r="A50" s="24" t="s">
        <v>5</v>
      </c>
      <c r="B50" s="30" t="s">
        <v>35</v>
      </c>
      <c r="C50" s="7">
        <v>0.00020573</v>
      </c>
      <c r="D50" s="5">
        <v>24.5</v>
      </c>
      <c r="E50" s="5">
        <v>146.8</v>
      </c>
      <c r="F50" s="5">
        <f>(C50*(POWER((2*D50*E50),2)))/386.4</f>
        <v>27.548932793362322</v>
      </c>
    </row>
    <row r="51" spans="1:6" ht="15">
      <c r="A51" s="24" t="s">
        <v>6</v>
      </c>
      <c r="B51" s="30" t="s">
        <v>34</v>
      </c>
      <c r="C51" s="7">
        <v>9.571E-05</v>
      </c>
      <c r="D51" s="5">
        <v>24.5</v>
      </c>
      <c r="E51" s="5">
        <v>220</v>
      </c>
      <c r="F51" s="5">
        <f>(C51*(POWER((2*D51*E51),2)))/386.4</f>
        <v>28.784435724637685</v>
      </c>
    </row>
    <row r="52" spans="1:7" ht="15">
      <c r="A52" s="24" t="s">
        <v>7</v>
      </c>
      <c r="B52" s="7">
        <v>0.012</v>
      </c>
      <c r="C52" s="7">
        <v>3.19E-05</v>
      </c>
      <c r="D52" s="5">
        <v>24.5</v>
      </c>
      <c r="E52" s="5">
        <v>329.6</v>
      </c>
      <c r="F52" s="5">
        <f>(C52*(POWER((2*D52*E52),2)))/386.4</f>
        <v>21.533773041159428</v>
      </c>
      <c r="G52" s="15">
        <f>(2*F49)+(2*F50)+(2*F51)+(2*F52)</f>
        <v>207.0565280458551</v>
      </c>
    </row>
    <row r="54" spans="1:6" ht="15">
      <c r="A54" s="24" t="s">
        <v>23</v>
      </c>
      <c r="B54" s="31" t="s">
        <v>24</v>
      </c>
      <c r="C54" s="5">
        <v>0.00032463</v>
      </c>
      <c r="D54" s="5">
        <v>25.5</v>
      </c>
      <c r="E54" s="5">
        <v>98</v>
      </c>
      <c r="F54" s="5">
        <f>(C54*(POWER((2*D54*E54),2)))/386.4</f>
        <v>20.98669435434783</v>
      </c>
    </row>
    <row r="55" spans="1:6" ht="15">
      <c r="A55" s="24" t="s">
        <v>5</v>
      </c>
      <c r="B55" s="31" t="s">
        <v>25</v>
      </c>
      <c r="C55" s="5">
        <v>0.00015514</v>
      </c>
      <c r="D55" s="5">
        <v>25.5</v>
      </c>
      <c r="E55" s="5">
        <v>146.8</v>
      </c>
      <c r="F55" s="5">
        <f>(C55*(POWER((2*D55*E55),2)))/386.4</f>
        <v>22.505005982385097</v>
      </c>
    </row>
    <row r="56" spans="1:6" ht="15">
      <c r="A56" s="24" t="s">
        <v>6</v>
      </c>
      <c r="B56" s="5">
        <v>0.016</v>
      </c>
      <c r="C56" s="5">
        <v>5.671E-05</v>
      </c>
      <c r="D56" s="5">
        <v>25.5</v>
      </c>
      <c r="E56" s="5">
        <v>220</v>
      </c>
      <c r="F56" s="5">
        <f>(C56*(POWER((2*D56*E56),2)))/386.4</f>
        <v>18.476012329192546</v>
      </c>
    </row>
    <row r="57" spans="1:7" ht="15">
      <c r="A57" s="24" t="s">
        <v>5</v>
      </c>
      <c r="B57" s="5">
        <v>0.011</v>
      </c>
      <c r="C57" s="5">
        <v>2.68E-05</v>
      </c>
      <c r="D57" s="5">
        <v>25.5</v>
      </c>
      <c r="E57" s="5">
        <v>293.7</v>
      </c>
      <c r="F57" s="5">
        <f>(C57*(POWER((2*D57*E57),2)))/386.4</f>
        <v>15.561301653447206</v>
      </c>
      <c r="G57" s="15">
        <f>(2*F54)+(2*F55)+(2*F56)+(2*F57)</f>
        <v>155.05802863874536</v>
      </c>
    </row>
    <row r="58" ht="15">
      <c r="G58" s="29"/>
    </row>
    <row r="59" spans="1:7" ht="15">
      <c r="A59" s="32"/>
      <c r="B59" s="33"/>
      <c r="C59" s="33"/>
      <c r="D59" s="33"/>
      <c r="E59" s="33"/>
      <c r="F59" s="33"/>
      <c r="G59" s="33"/>
    </row>
    <row r="60" spans="1:7" ht="15">
      <c r="A60" s="6" t="s">
        <v>55</v>
      </c>
      <c r="B60" s="7"/>
      <c r="C60" s="7"/>
      <c r="D60" s="7"/>
      <c r="E60" s="7"/>
      <c r="F60" s="7"/>
      <c r="G60" s="7"/>
    </row>
    <row r="61" ht="15">
      <c r="G61" s="29"/>
    </row>
    <row r="62" spans="1:8" ht="15">
      <c r="A62" s="25" t="s">
        <v>4</v>
      </c>
      <c r="B62" s="10">
        <v>0.046</v>
      </c>
      <c r="C62" s="10">
        <v>0.0003764</v>
      </c>
      <c r="D62" s="10">
        <v>20.5</v>
      </c>
      <c r="E62" s="10">
        <v>98</v>
      </c>
      <c r="F62" s="10">
        <f>(C62*(POWER((2*D62*E62),2)))/386.4</f>
        <v>15.726510231884058</v>
      </c>
      <c r="H62" s="16"/>
    </row>
    <row r="63" spans="1:8" ht="15">
      <c r="A63" s="25" t="s">
        <v>5</v>
      </c>
      <c r="B63" s="10">
        <v>0.03</v>
      </c>
      <c r="C63" s="10">
        <v>0.00016792</v>
      </c>
      <c r="D63" s="10">
        <v>20.5</v>
      </c>
      <c r="E63" s="10">
        <v>146.8</v>
      </c>
      <c r="F63" s="10">
        <f>(C63*(POWER((2*D63*E63),2)))/386.4</f>
        <v>15.742914341730852</v>
      </c>
      <c r="H63" s="16"/>
    </row>
    <row r="64" spans="1:8" ht="15">
      <c r="A64" s="25" t="s">
        <v>6</v>
      </c>
      <c r="B64" s="10">
        <v>0.016</v>
      </c>
      <c r="C64" s="10">
        <v>5.671E-05</v>
      </c>
      <c r="D64" s="10">
        <v>20.5</v>
      </c>
      <c r="E64" s="10">
        <v>220</v>
      </c>
      <c r="F64" s="10">
        <f>(C64*(POWER((2*D64*E64),2)))/386.4</f>
        <v>11.940859948240167</v>
      </c>
      <c r="H64" s="16"/>
    </row>
    <row r="65" spans="1:8" ht="15">
      <c r="A65" s="25" t="s">
        <v>7</v>
      </c>
      <c r="B65" s="10">
        <v>0.012</v>
      </c>
      <c r="C65" s="10">
        <v>3.19E-05</v>
      </c>
      <c r="D65" s="10">
        <v>20.4</v>
      </c>
      <c r="E65" s="10">
        <v>329.6</v>
      </c>
      <c r="F65" s="10">
        <f>(C65*(POWER((2*D65*E65),2)))/386.4</f>
        <v>14.929604312884475</v>
      </c>
      <c r="G65" s="15">
        <f>(2*F62)+(2*F63)+(2*F64)+(2*F65)</f>
        <v>116.67977766947911</v>
      </c>
      <c r="H65" s="16"/>
    </row>
    <row r="66" spans="7:8" ht="15">
      <c r="G66" s="29"/>
      <c r="H66" s="16"/>
    </row>
    <row r="67" spans="1:8" ht="15">
      <c r="A67" s="24" t="s">
        <v>4</v>
      </c>
      <c r="B67" s="5">
        <v>0.049</v>
      </c>
      <c r="C67" s="5">
        <v>0.00042438</v>
      </c>
      <c r="D67" s="5">
        <v>20.5</v>
      </c>
      <c r="E67" s="5">
        <v>98</v>
      </c>
      <c r="F67" s="5">
        <f>(C67*(POWER((2*D67*E67),2)))/386.4</f>
        <v>17.73118069130435</v>
      </c>
      <c r="H67" s="16"/>
    </row>
    <row r="68" spans="1:8" ht="15">
      <c r="A68" s="24" t="s">
        <v>5</v>
      </c>
      <c r="B68" s="5">
        <v>0.034</v>
      </c>
      <c r="C68" s="5">
        <v>0.00021145</v>
      </c>
      <c r="D68" s="5">
        <v>20.5</v>
      </c>
      <c r="E68" s="5">
        <v>146.8</v>
      </c>
      <c r="F68" s="5">
        <f>(C68*(POWER((2*D68*E68),2)))/386.4</f>
        <v>19.82395925178054</v>
      </c>
      <c r="H68" s="16"/>
    </row>
    <row r="69" spans="1:8" ht="15">
      <c r="A69" s="24" t="s">
        <v>6</v>
      </c>
      <c r="B69" s="5">
        <v>0.022</v>
      </c>
      <c r="C69" s="5">
        <v>8.879E-05</v>
      </c>
      <c r="D69" s="5">
        <v>20.5</v>
      </c>
      <c r="E69" s="5">
        <v>220</v>
      </c>
      <c r="F69" s="5">
        <f>(C69*(POWER((2*D69*E69),2)))/386.4</f>
        <v>18.695626076604555</v>
      </c>
      <c r="H69" s="16"/>
    </row>
    <row r="70" spans="1:8" ht="15">
      <c r="A70" s="24" t="s">
        <v>7</v>
      </c>
      <c r="B70" s="5">
        <v>0.014</v>
      </c>
      <c r="C70" s="5">
        <v>4.342E-05</v>
      </c>
      <c r="D70" s="5">
        <v>20.5</v>
      </c>
      <c r="E70" s="5">
        <v>329.6</v>
      </c>
      <c r="F70" s="5">
        <f>(C70*(POWER((2*D70*E70),2)))/386.4</f>
        <v>20.520825194004143</v>
      </c>
      <c r="G70" s="15">
        <f>(2*F67)+(2*F68)+(2*F69)+(2*F70)</f>
        <v>153.54318242738717</v>
      </c>
      <c r="H70" s="16"/>
    </row>
    <row r="71" ht="15">
      <c r="G71" s="29"/>
    </row>
    <row r="72" ht="15">
      <c r="G72" s="29"/>
    </row>
    <row r="73" ht="15">
      <c r="G73" s="29"/>
    </row>
    <row r="74" spans="1:7" ht="15">
      <c r="A74" s="32"/>
      <c r="B74" s="33"/>
      <c r="C74" s="33"/>
      <c r="D74" s="33"/>
      <c r="E74" s="33"/>
      <c r="F74" s="33"/>
      <c r="G74" s="33"/>
    </row>
    <row r="75" spans="1:7" ht="15">
      <c r="A75" s="6" t="s">
        <v>20</v>
      </c>
      <c r="B75" s="7"/>
      <c r="C75" s="7"/>
      <c r="D75" s="7"/>
      <c r="E75" s="7"/>
      <c r="F75" s="7"/>
      <c r="G75" s="7"/>
    </row>
    <row r="76" spans="1:16" ht="15">
      <c r="A76" s="6"/>
      <c r="B76" s="7"/>
      <c r="C76" s="7"/>
      <c r="D76" s="7"/>
      <c r="E76" s="7"/>
      <c r="F76" s="7"/>
      <c r="G76" s="7"/>
      <c r="J76" s="16"/>
      <c r="K76" s="16"/>
      <c r="L76" s="16"/>
      <c r="M76" s="16"/>
      <c r="N76" s="16"/>
      <c r="O76" s="16"/>
      <c r="P76" s="16"/>
    </row>
    <row r="78" spans="1:6" ht="15">
      <c r="A78" s="28" t="s">
        <v>32</v>
      </c>
      <c r="B78" s="13" t="s">
        <v>33</v>
      </c>
      <c r="C78" s="14">
        <v>0.00043</v>
      </c>
      <c r="D78" s="14">
        <v>17</v>
      </c>
      <c r="E78" s="14">
        <v>130.8</v>
      </c>
      <c r="F78" s="14">
        <f>(C78*(POWER((2*D78*E78),2)))/386.4</f>
        <v>22.009220422360258</v>
      </c>
    </row>
    <row r="79" spans="1:6" ht="15">
      <c r="A79" s="28" t="s">
        <v>4</v>
      </c>
      <c r="B79" s="13" t="s">
        <v>35</v>
      </c>
      <c r="C79" s="14">
        <v>0.00020573</v>
      </c>
      <c r="D79" s="14">
        <v>17</v>
      </c>
      <c r="E79" s="14">
        <v>196</v>
      </c>
      <c r="F79" s="14">
        <f>(C79*(POWER((2*D79*E79),2)))/386.4</f>
        <v>23.644519084057972</v>
      </c>
    </row>
    <row r="80" spans="1:6" ht="15">
      <c r="A80" s="28" t="s">
        <v>5</v>
      </c>
      <c r="B80" s="13" t="s">
        <v>34</v>
      </c>
      <c r="C80" s="14">
        <v>9.571E-05</v>
      </c>
      <c r="D80" s="14">
        <v>17</v>
      </c>
      <c r="E80" s="14">
        <v>293.7</v>
      </c>
      <c r="F80" s="14">
        <f>(C80*(POWER((2*D80*E80),2)))/386.4</f>
        <v>24.699372823406833</v>
      </c>
    </row>
    <row r="81" spans="1:9" ht="15">
      <c r="A81" s="28" t="s">
        <v>6</v>
      </c>
      <c r="B81" s="14">
        <v>0.012</v>
      </c>
      <c r="C81" s="14">
        <v>3.19E-05</v>
      </c>
      <c r="D81" s="14">
        <v>17</v>
      </c>
      <c r="E81" s="14">
        <v>440</v>
      </c>
      <c r="F81" s="14">
        <f>(C81*(POWER((2*D81*E81),2)))/386.4</f>
        <v>18.476374327122155</v>
      </c>
      <c r="G81" s="15">
        <f>(2*F78)+(2*F79)+(2*F80)+(2*F81)</f>
        <v>177.65897331389445</v>
      </c>
      <c r="H81" s="16"/>
      <c r="I81" s="16"/>
    </row>
    <row r="82" spans="8:9" ht="15">
      <c r="H82" s="16"/>
      <c r="I82" s="16"/>
    </row>
    <row r="83" spans="1:13" s="29" customFormat="1" ht="15">
      <c r="A83" s="24" t="s">
        <v>26</v>
      </c>
      <c r="B83" s="31" t="s">
        <v>9</v>
      </c>
      <c r="C83" s="5">
        <v>0.00048575</v>
      </c>
      <c r="D83" s="5">
        <v>17</v>
      </c>
      <c r="E83" s="5">
        <v>130.8</v>
      </c>
      <c r="F83" s="5">
        <f>(C83*(POWER((2*D83*E83),2)))/386.4</f>
        <v>24.862741442236036</v>
      </c>
      <c r="G83" s="5"/>
      <c r="H83" s="16"/>
      <c r="I83" s="16"/>
      <c r="J83" s="16"/>
      <c r="K83" s="16"/>
      <c r="L83" s="16"/>
      <c r="M83" s="16"/>
    </row>
    <row r="84" spans="1:9" ht="15">
      <c r="A84" s="24" t="s">
        <v>4</v>
      </c>
      <c r="B84" s="31" t="s">
        <v>10</v>
      </c>
      <c r="C84" s="5">
        <v>0.00023532</v>
      </c>
      <c r="D84" s="5">
        <v>17</v>
      </c>
      <c r="E84" s="5">
        <v>196</v>
      </c>
      <c r="F84" s="5">
        <f>(C84*(POWER((2*D84*E84),2)))/386.4</f>
        <v>27.045293495652174</v>
      </c>
      <c r="H84" s="16"/>
      <c r="I84" s="16"/>
    </row>
    <row r="85" spans="1:9" ht="15">
      <c r="A85" s="24" t="s">
        <v>5</v>
      </c>
      <c r="B85" s="31" t="s">
        <v>11</v>
      </c>
      <c r="C85" s="5">
        <v>0.00010471</v>
      </c>
      <c r="D85" s="5">
        <v>17</v>
      </c>
      <c r="E85" s="5">
        <v>293.7</v>
      </c>
      <c r="F85" s="5">
        <f>(C85*(POWER((2*D85*E85),2)))/386.4</f>
        <v>27.021955159742237</v>
      </c>
      <c r="H85" s="16"/>
      <c r="I85" s="16"/>
    </row>
    <row r="86" spans="1:9" ht="15">
      <c r="A86" s="24" t="s">
        <v>6</v>
      </c>
      <c r="B86" s="5">
        <v>0.014</v>
      </c>
      <c r="C86" s="5">
        <v>4.342E-05</v>
      </c>
      <c r="D86" s="5">
        <v>17</v>
      </c>
      <c r="E86" s="5">
        <v>440</v>
      </c>
      <c r="F86" s="5">
        <f>(C86*(POWER((2*D86*E86),2)))/386.4</f>
        <v>25.14872016563147</v>
      </c>
      <c r="G86" s="15">
        <f>(2*F83)+(2*F84)+(2*F85)+(2*F86)</f>
        <v>208.15742052652385</v>
      </c>
      <c r="H86" s="16"/>
      <c r="I86" s="16"/>
    </row>
    <row r="87" spans="8:9" ht="15">
      <c r="H87" s="16"/>
      <c r="I87" s="16"/>
    </row>
    <row r="88" spans="1:18" s="29" customFormat="1" ht="15">
      <c r="A88" s="24"/>
      <c r="B88" s="5"/>
      <c r="C88" s="5"/>
      <c r="D88" s="5"/>
      <c r="E88" s="5"/>
      <c r="F88" s="5"/>
      <c r="G88" s="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s="29" customFormat="1" ht="15">
      <c r="A89" s="6" t="s">
        <v>39</v>
      </c>
      <c r="B89" s="30" t="s">
        <v>36</v>
      </c>
      <c r="C89" s="7">
        <v>0.00055</v>
      </c>
      <c r="D89" s="7">
        <v>17</v>
      </c>
      <c r="E89" s="7">
        <v>130.8</v>
      </c>
      <c r="F89" s="7">
        <v>28.15132845</v>
      </c>
      <c r="G89" s="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4" s="29" customFormat="1" ht="15">
      <c r="A90" s="6" t="s">
        <v>4</v>
      </c>
      <c r="B90" s="30" t="s">
        <v>37</v>
      </c>
      <c r="C90" s="7">
        <v>0.00025365</v>
      </c>
      <c r="D90" s="7">
        <v>17</v>
      </c>
      <c r="E90" s="7">
        <v>196</v>
      </c>
      <c r="F90" s="7">
        <v>29.15195774</v>
      </c>
      <c r="G90" s="7"/>
      <c r="H90" s="5"/>
      <c r="I90" s="5"/>
      <c r="J90" s="16"/>
      <c r="K90" s="16"/>
      <c r="L90" s="16"/>
      <c r="M90" s="16"/>
      <c r="N90" s="16"/>
    </row>
    <row r="91" spans="1:14" s="29" customFormat="1" ht="15">
      <c r="A91" s="6" t="s">
        <v>5</v>
      </c>
      <c r="B91" s="30" t="s">
        <v>38</v>
      </c>
      <c r="C91" s="7">
        <v>0.0001264</v>
      </c>
      <c r="D91" s="7">
        <v>17</v>
      </c>
      <c r="E91" s="7">
        <v>293.7</v>
      </c>
      <c r="F91" s="7">
        <v>32.61937859</v>
      </c>
      <c r="G91" s="7"/>
      <c r="H91" s="5"/>
      <c r="I91" s="5"/>
      <c r="J91" s="16"/>
      <c r="K91" s="16"/>
      <c r="L91" s="16"/>
      <c r="M91" s="16"/>
      <c r="N91" s="16"/>
    </row>
    <row r="92" spans="1:14" s="29" customFormat="1" ht="15">
      <c r="A92" s="6" t="s">
        <v>6</v>
      </c>
      <c r="B92" s="7">
        <v>0.015</v>
      </c>
      <c r="C92" s="7">
        <v>4.984E-05</v>
      </c>
      <c r="D92" s="7">
        <v>17</v>
      </c>
      <c r="E92" s="7">
        <v>440</v>
      </c>
      <c r="F92" s="7">
        <v>28.8671629</v>
      </c>
      <c r="G92" s="34">
        <v>237.5796554</v>
      </c>
      <c r="H92" s="5"/>
      <c r="I92" s="5"/>
      <c r="J92" s="16"/>
      <c r="K92" s="16"/>
      <c r="L92" s="16"/>
      <c r="M92" s="16"/>
      <c r="N92" s="16"/>
    </row>
    <row r="93" spans="1:14" s="29" customFormat="1" ht="15">
      <c r="A93" s="24"/>
      <c r="B93" s="5"/>
      <c r="C93" s="5"/>
      <c r="D93" s="5"/>
      <c r="E93" s="5"/>
      <c r="F93" s="5"/>
      <c r="G93" s="5"/>
      <c r="H93" s="5"/>
      <c r="I93" s="5"/>
      <c r="J93" s="16"/>
      <c r="K93" s="16"/>
      <c r="L93" s="16"/>
      <c r="M93" s="16"/>
      <c r="N93" s="16"/>
    </row>
    <row r="94" spans="1:14" s="29" customFormat="1" ht="15">
      <c r="A94" s="24" t="s">
        <v>40</v>
      </c>
      <c r="B94" s="31" t="s">
        <v>36</v>
      </c>
      <c r="C94" s="5">
        <v>0.00055</v>
      </c>
      <c r="D94" s="5">
        <v>17</v>
      </c>
      <c r="E94" s="5">
        <v>98</v>
      </c>
      <c r="F94" s="5">
        <f>(C94*(POWER((2*D94*E94),2)))/386.4</f>
        <v>15.80285507246377</v>
      </c>
      <c r="G94" s="5"/>
      <c r="H94" s="5"/>
      <c r="I94" s="5"/>
      <c r="J94" s="16"/>
      <c r="K94" s="16"/>
      <c r="L94" s="16"/>
      <c r="M94" s="16"/>
      <c r="N94" s="16"/>
    </row>
    <row r="95" spans="1:14" s="29" customFormat="1" ht="15">
      <c r="A95" s="24" t="s">
        <v>5</v>
      </c>
      <c r="B95" s="31" t="s">
        <v>37</v>
      </c>
      <c r="C95" s="5">
        <v>0.00025365</v>
      </c>
      <c r="D95" s="5">
        <v>17</v>
      </c>
      <c r="E95" s="5">
        <v>146.8</v>
      </c>
      <c r="F95" s="5">
        <f>(C95*(POWER((2*D95*E95),2)))/386.4</f>
        <v>16.35338623875777</v>
      </c>
      <c r="G95" s="5"/>
      <c r="H95" s="5"/>
      <c r="I95" s="5"/>
      <c r="J95" s="16"/>
      <c r="K95" s="16"/>
      <c r="L95" s="16"/>
      <c r="M95" s="16"/>
      <c r="N95" s="16"/>
    </row>
    <row r="96" spans="1:14" ht="15">
      <c r="A96" s="24" t="s">
        <v>6</v>
      </c>
      <c r="B96" s="31" t="s">
        <v>38</v>
      </c>
      <c r="C96" s="5">
        <v>0.0001264</v>
      </c>
      <c r="D96" s="5">
        <v>17</v>
      </c>
      <c r="E96" s="5">
        <v>220</v>
      </c>
      <c r="F96" s="5">
        <f>(C96*(POWER((2*D96*E96),2)))/386.4</f>
        <v>18.302615320910977</v>
      </c>
      <c r="J96" s="16"/>
      <c r="K96" s="16"/>
      <c r="L96" s="16"/>
      <c r="M96" s="16"/>
      <c r="N96" s="16"/>
    </row>
    <row r="97" spans="1:7" ht="15">
      <c r="A97" s="24" t="s">
        <v>7</v>
      </c>
      <c r="B97" s="5">
        <v>0.015</v>
      </c>
      <c r="C97" s="5">
        <v>4.984E-05</v>
      </c>
      <c r="D97" s="5">
        <v>17</v>
      </c>
      <c r="E97" s="5">
        <v>329.6</v>
      </c>
      <c r="F97" s="5">
        <f>(C97*(POWER((2*D97*E97),2)))/386.4</f>
        <v>16.19843867455073</v>
      </c>
      <c r="G97" s="15">
        <f>(2*F94)+(2*F95)+(2*F96)+(2*F97)</f>
        <v>133.3145906133665</v>
      </c>
    </row>
    <row r="99" spans="1:6" ht="15">
      <c r="A99" s="24" t="s">
        <v>22</v>
      </c>
      <c r="B99" s="31" t="s">
        <v>15</v>
      </c>
      <c r="C99" s="5">
        <v>0.00046</v>
      </c>
      <c r="D99" s="5">
        <v>17</v>
      </c>
      <c r="E99" s="5">
        <v>130.8</v>
      </c>
      <c r="F99" s="5">
        <f>(C99*(POWER((2*D99*E99),2)))/386.4</f>
        <v>23.544747428571437</v>
      </c>
    </row>
    <row r="100" spans="1:6" ht="15">
      <c r="A100" s="24" t="s">
        <v>4</v>
      </c>
      <c r="B100" s="31" t="s">
        <v>10</v>
      </c>
      <c r="C100" s="5">
        <v>0.00023532</v>
      </c>
      <c r="D100" s="5">
        <v>17</v>
      </c>
      <c r="E100" s="5">
        <v>196</v>
      </c>
      <c r="F100" s="5">
        <f>(C100*(POWER((2*D100*E100),2)))/386.4</f>
        <v>27.045293495652174</v>
      </c>
    </row>
    <row r="101" spans="1:6" ht="15">
      <c r="A101" s="24" t="s">
        <v>5</v>
      </c>
      <c r="B101" s="31" t="s">
        <v>16</v>
      </c>
      <c r="C101" s="5">
        <v>0.00011352</v>
      </c>
      <c r="D101" s="5">
        <v>17</v>
      </c>
      <c r="E101" s="5">
        <v>293.7</v>
      </c>
      <c r="F101" s="5">
        <f>(C101*(POWER((2*D101*E101),2)))/386.4</f>
        <v>29.295505202310554</v>
      </c>
    </row>
    <row r="102" spans="1:7" ht="15">
      <c r="A102" s="24" t="s">
        <v>6</v>
      </c>
      <c r="B102" s="5">
        <v>0.012</v>
      </c>
      <c r="C102" s="5">
        <v>3.19E-05</v>
      </c>
      <c r="D102" s="5">
        <v>17</v>
      </c>
      <c r="E102" s="5">
        <v>440</v>
      </c>
      <c r="F102" s="5">
        <f>(C102*(POWER((2*D102*E102),2)))/386.4</f>
        <v>18.476374327122155</v>
      </c>
      <c r="G102" s="15">
        <f>(2*F99)+(2*F100)+(2*F101)+(2*F102)</f>
        <v>196.72384090731265</v>
      </c>
    </row>
    <row r="104" spans="1:6" ht="15">
      <c r="A104" s="24" t="s">
        <v>43</v>
      </c>
      <c r="B104" s="31" t="s">
        <v>33</v>
      </c>
      <c r="C104" s="5">
        <v>0.00043</v>
      </c>
      <c r="D104" s="5">
        <v>17</v>
      </c>
      <c r="E104" s="5">
        <v>146.8</v>
      </c>
      <c r="F104" s="5">
        <f>(C104*(POWER((2*D104*E104),2)))/386.4</f>
        <v>27.72306754451347</v>
      </c>
    </row>
    <row r="105" spans="1:6" ht="15">
      <c r="A105" s="24" t="s">
        <v>6</v>
      </c>
      <c r="B105" s="31" t="s">
        <v>35</v>
      </c>
      <c r="C105" s="5">
        <v>0.00020573</v>
      </c>
      <c r="D105" s="5">
        <v>17</v>
      </c>
      <c r="E105" s="5">
        <v>220</v>
      </c>
      <c r="F105" s="5">
        <f>(C105*(POWER((2*D105*E105),2)))/386.4</f>
        <v>29.789533623188408</v>
      </c>
    </row>
    <row r="106" spans="1:6" ht="15">
      <c r="A106" s="24" t="s">
        <v>7</v>
      </c>
      <c r="B106" s="31" t="s">
        <v>34</v>
      </c>
      <c r="C106" s="5">
        <v>9.571E-05</v>
      </c>
      <c r="D106" s="5">
        <v>17</v>
      </c>
      <c r="E106" s="5">
        <v>329.6</v>
      </c>
      <c r="F106" s="5">
        <f>(C106*(POWER((2*D106*E106),2)))/386.4</f>
        <v>31.10659240652589</v>
      </c>
    </row>
    <row r="107" spans="1:7" ht="15">
      <c r="A107" s="24" t="s">
        <v>31</v>
      </c>
      <c r="B107" s="5">
        <v>0.012</v>
      </c>
      <c r="C107" s="5">
        <v>3.19E-05</v>
      </c>
      <c r="D107" s="5">
        <v>17</v>
      </c>
      <c r="E107" s="5">
        <v>493.8</v>
      </c>
      <c r="F107" s="5">
        <f>(C107*(POWER((2*D107*E107),2)))/386.4</f>
        <v>23.270920933788826</v>
      </c>
      <c r="G107" s="15">
        <f>(2*F104)+(2*F105)+(2*F106)+(2*F107)</f>
        <v>223.7802290160332</v>
      </c>
    </row>
    <row r="109" spans="1:6" ht="15">
      <c r="A109" s="24" t="s">
        <v>27</v>
      </c>
      <c r="B109" s="5">
        <v>0.04</v>
      </c>
      <c r="C109" s="5">
        <v>0.0003285</v>
      </c>
      <c r="D109" s="5">
        <v>17</v>
      </c>
      <c r="E109" s="5">
        <v>146.8</v>
      </c>
      <c r="F109" s="5">
        <f>(C109*(POWER((2*D109*E109),2)))/386.4</f>
        <v>21.17913415900622</v>
      </c>
    </row>
    <row r="110" spans="1:6" ht="15">
      <c r="A110" s="24" t="s">
        <v>14</v>
      </c>
      <c r="B110" s="5">
        <v>0.026</v>
      </c>
      <c r="C110" s="5">
        <v>0.0001355</v>
      </c>
      <c r="D110" s="5">
        <v>17</v>
      </c>
      <c r="E110" s="5">
        <v>220</v>
      </c>
      <c r="F110" s="5">
        <f>(C110*(POWER((2*D110*E110),2)))/386.4</f>
        <v>19.62028778467909</v>
      </c>
    </row>
    <row r="111" spans="1:6" ht="15">
      <c r="A111" s="24" t="s">
        <v>13</v>
      </c>
      <c r="B111" s="5">
        <v>0.015</v>
      </c>
      <c r="C111" s="5">
        <v>4.984E-05</v>
      </c>
      <c r="D111" s="5">
        <v>17</v>
      </c>
      <c r="E111" s="5">
        <v>329.6</v>
      </c>
      <c r="F111" s="5">
        <f>(C111*(POWER((2*D111*E111),2)))/386.4</f>
        <v>16.19843867455073</v>
      </c>
    </row>
    <row r="112" spans="1:7" ht="15">
      <c r="A112" s="24" t="s">
        <v>12</v>
      </c>
      <c r="B112" s="5">
        <v>0.011</v>
      </c>
      <c r="C112" s="5">
        <v>2.68E-05</v>
      </c>
      <c r="D112" s="5">
        <v>17</v>
      </c>
      <c r="E112" s="5">
        <v>493.8</v>
      </c>
      <c r="F112" s="5">
        <f>(C112*(POWER((2*D112*E112),2)))/386.4</f>
        <v>19.550491568198762</v>
      </c>
      <c r="G112" s="15">
        <f>(2*F109)+(2*F110)+(2*F111)+(2*F112)</f>
        <v>153.0967043728696</v>
      </c>
    </row>
    <row r="113" ht="15">
      <c r="G113" s="29"/>
    </row>
    <row r="114" spans="1:6" ht="15">
      <c r="A114" s="24" t="s">
        <v>28</v>
      </c>
      <c r="B114" s="5">
        <v>0.041</v>
      </c>
      <c r="C114" s="5">
        <v>0.000345</v>
      </c>
      <c r="D114" s="5">
        <v>17</v>
      </c>
      <c r="E114" s="5">
        <v>146.8</v>
      </c>
      <c r="F114" s="5">
        <f>(C114*(POWER((2*D114*E114),2)))/386.4</f>
        <v>22.242926285714294</v>
      </c>
    </row>
    <row r="115" spans="1:6" ht="15">
      <c r="A115" s="24" t="s">
        <v>14</v>
      </c>
      <c r="B115" s="5">
        <v>0.026</v>
      </c>
      <c r="C115" s="5">
        <v>0.0001355</v>
      </c>
      <c r="D115" s="5">
        <v>17</v>
      </c>
      <c r="E115" s="5">
        <v>220</v>
      </c>
      <c r="F115" s="5">
        <f>(C115*(POWER((2*D115*E115),2)))/386.4</f>
        <v>19.62028778467909</v>
      </c>
    </row>
    <row r="116" spans="1:6" ht="15">
      <c r="A116" s="24" t="s">
        <v>13</v>
      </c>
      <c r="B116" s="5">
        <v>0.016</v>
      </c>
      <c r="C116" s="5">
        <v>5.671E-05</v>
      </c>
      <c r="D116" s="5">
        <v>17</v>
      </c>
      <c r="E116" s="5">
        <v>329.6</v>
      </c>
      <c r="F116" s="5">
        <f>(C116*(POWER((2*D116*E116),2)))/386.4</f>
        <v>18.431249141929612</v>
      </c>
    </row>
    <row r="117" spans="1:7" ht="15">
      <c r="A117" s="24" t="s">
        <v>12</v>
      </c>
      <c r="B117" s="5">
        <v>0.0115</v>
      </c>
      <c r="C117" s="5">
        <v>2.93E-05</v>
      </c>
      <c r="D117" s="5">
        <v>17</v>
      </c>
      <c r="E117" s="5">
        <v>493.8</v>
      </c>
      <c r="F117" s="5">
        <f>(C117*(POWER((2*D117*E117),2)))/386.4</f>
        <v>21.374231453291934</v>
      </c>
      <c r="G117" s="15">
        <f>(2*F114)+(2*F115)+(2*F116)+(2*F117)</f>
        <v>163.33738933122987</v>
      </c>
    </row>
    <row r="118" ht="15">
      <c r="G118" s="15"/>
    </row>
    <row r="119" spans="1:6" ht="15">
      <c r="A119" s="24" t="s">
        <v>28</v>
      </c>
      <c r="B119" s="5">
        <v>0.041</v>
      </c>
      <c r="C119" s="5">
        <v>0.000345</v>
      </c>
      <c r="D119" s="5">
        <v>17</v>
      </c>
      <c r="E119" s="5">
        <v>146.8</v>
      </c>
      <c r="F119" s="5">
        <f>(C119*(POWER((2*D119*E119),2)))/386.4</f>
        <v>22.242926285714294</v>
      </c>
    </row>
    <row r="120" spans="1:6" ht="15">
      <c r="A120" s="24" t="s">
        <v>14</v>
      </c>
      <c r="B120" s="5">
        <v>0.026</v>
      </c>
      <c r="C120" s="5">
        <v>0.0001355</v>
      </c>
      <c r="D120" s="5">
        <v>17</v>
      </c>
      <c r="E120" s="5">
        <v>220</v>
      </c>
      <c r="F120" s="5">
        <f>(C120*(POWER((2*D120*E120),2)))/386.4</f>
        <v>19.62028778467909</v>
      </c>
    </row>
    <row r="121" spans="1:6" ht="15">
      <c r="A121" s="24" t="s">
        <v>13</v>
      </c>
      <c r="B121" s="5">
        <v>0.016</v>
      </c>
      <c r="C121" s="5">
        <v>5.671E-05</v>
      </c>
      <c r="D121" s="5">
        <v>17</v>
      </c>
      <c r="E121" s="5">
        <v>329.6</v>
      </c>
      <c r="F121" s="5">
        <f>(C121*(POWER((2*D121*E121),2)))/386.4</f>
        <v>18.431249141929612</v>
      </c>
    </row>
    <row r="122" spans="1:7" ht="15">
      <c r="A122" s="24" t="s">
        <v>14</v>
      </c>
      <c r="B122" s="5">
        <v>0.0115</v>
      </c>
      <c r="C122" s="5">
        <v>2.93E-05</v>
      </c>
      <c r="D122" s="5">
        <v>17</v>
      </c>
      <c r="E122" s="5">
        <v>440</v>
      </c>
      <c r="F122" s="5">
        <f>(C122*(POWER((2*D122*E122),2)))/386.4</f>
        <v>16.970462939958594</v>
      </c>
      <c r="G122" s="15">
        <f>(2*F119)+(2*F120)+(2*F121)+(2*F122)</f>
        <v>154.52985230456318</v>
      </c>
    </row>
    <row r="123" ht="15">
      <c r="G123" s="29"/>
    </row>
    <row r="124" spans="1:6" ht="15">
      <c r="A124" s="24" t="s">
        <v>41</v>
      </c>
      <c r="B124" s="5">
        <v>0.041</v>
      </c>
      <c r="C124" s="5">
        <v>0.000345</v>
      </c>
      <c r="D124" s="5">
        <v>17</v>
      </c>
      <c r="E124" s="5">
        <v>130.8</v>
      </c>
      <c r="F124" s="5">
        <f>(C124*(POWER((2*D124*E124),2)))/386.4</f>
        <v>17.65856057142858</v>
      </c>
    </row>
    <row r="125" spans="1:6" ht="15">
      <c r="A125" s="24" t="s">
        <v>4</v>
      </c>
      <c r="B125" s="5">
        <v>0.026</v>
      </c>
      <c r="C125" s="5">
        <v>0.0001355</v>
      </c>
      <c r="D125" s="5">
        <v>17</v>
      </c>
      <c r="E125" s="5">
        <v>196</v>
      </c>
      <c r="F125" s="5">
        <f>(C125*(POWER((2*D125*E125),2)))/386.4</f>
        <v>15.57299536231884</v>
      </c>
    </row>
    <row r="126" spans="1:6" ht="15">
      <c r="A126" s="24" t="s">
        <v>5</v>
      </c>
      <c r="B126" s="5">
        <v>0.016</v>
      </c>
      <c r="C126" s="5">
        <v>5.671E-05</v>
      </c>
      <c r="D126" s="5">
        <v>17</v>
      </c>
      <c r="E126" s="5">
        <v>293.7</v>
      </c>
      <c r="F126" s="5">
        <f>(C126*(POWER((2*D126*E126),2)))/386.4</f>
        <v>14.634849365953414</v>
      </c>
    </row>
    <row r="127" spans="1:7" ht="15">
      <c r="A127" s="24" t="s">
        <v>6</v>
      </c>
      <c r="B127" s="5">
        <v>0.0115</v>
      </c>
      <c r="C127" s="5">
        <v>2.93E-05</v>
      </c>
      <c r="D127" s="5">
        <v>17</v>
      </c>
      <c r="E127" s="5">
        <v>440</v>
      </c>
      <c r="F127" s="5">
        <f>(C127*(POWER((2*D127*E127),2)))/386.4</f>
        <v>16.970462939958594</v>
      </c>
      <c r="G127" s="15">
        <f>(2*F124)+(2*F125)+(2*F126)+(2*F127)</f>
        <v>129.67373647931885</v>
      </c>
    </row>
    <row r="128" ht="15">
      <c r="G128" s="29"/>
    </row>
    <row r="129" spans="1:7" ht="15">
      <c r="A129" s="32" t="s">
        <v>21</v>
      </c>
      <c r="B129" s="33"/>
      <c r="C129" s="33"/>
      <c r="D129" s="33"/>
      <c r="E129" s="33"/>
      <c r="F129" s="33"/>
      <c r="G129" s="33"/>
    </row>
    <row r="130" ht="15">
      <c r="G130" s="29"/>
    </row>
    <row r="131" spans="1:8" ht="15">
      <c r="A131" s="28" t="s">
        <v>30</v>
      </c>
      <c r="B131" s="14">
        <v>0.04</v>
      </c>
      <c r="C131" s="14">
        <v>0.0003285</v>
      </c>
      <c r="D131" s="14">
        <v>13.875</v>
      </c>
      <c r="E131" s="14">
        <v>196</v>
      </c>
      <c r="F131" s="14">
        <f>(C131*(POWER((2*D131*E131),2)))/386.4</f>
        <v>25.149906440217393</v>
      </c>
      <c r="H131" s="16"/>
    </row>
    <row r="132" spans="1:6" ht="15">
      <c r="A132" s="28" t="s">
        <v>5</v>
      </c>
      <c r="B132" s="14">
        <v>0.026</v>
      </c>
      <c r="C132" s="14">
        <v>0.0001355</v>
      </c>
      <c r="D132" s="14">
        <v>13.875</v>
      </c>
      <c r="E132" s="14">
        <v>293.7</v>
      </c>
      <c r="F132" s="14">
        <f>(C132*(POWER((2*D132*E132),2)))/386.4</f>
        <v>23.293569533901877</v>
      </c>
    </row>
    <row r="133" spans="1:6" ht="15">
      <c r="A133" s="28" t="s">
        <v>6</v>
      </c>
      <c r="B133" s="14">
        <v>0.015</v>
      </c>
      <c r="C133" s="14">
        <v>4.984E-05</v>
      </c>
      <c r="D133" s="14">
        <v>13.875</v>
      </c>
      <c r="E133" s="14">
        <v>440</v>
      </c>
      <c r="F133" s="14">
        <f>(C133*(POWER((2*D133*E133),2)))/386.4</f>
        <v>19.229688260869565</v>
      </c>
    </row>
    <row r="134" spans="1:7" ht="15">
      <c r="A134" s="28" t="s">
        <v>7</v>
      </c>
      <c r="B134" s="14">
        <v>0.011</v>
      </c>
      <c r="C134" s="14">
        <v>2.68E-05</v>
      </c>
      <c r="D134" s="14">
        <v>13.875</v>
      </c>
      <c r="E134" s="14">
        <v>659.2</v>
      </c>
      <c r="F134" s="14">
        <f>(C134*(POWER((2*D134*E134),2)))/386.4</f>
        <v>23.209086576894418</v>
      </c>
      <c r="G134" s="15">
        <f>(2*F131)+(2*F132)+(2*F133)+(2*F134)</f>
        <v>181.7645016237665</v>
      </c>
    </row>
    <row r="136" spans="1:6" ht="15">
      <c r="A136" s="24" t="s">
        <v>29</v>
      </c>
      <c r="B136" s="5">
        <v>0.041</v>
      </c>
      <c r="C136" s="5">
        <v>0.000345</v>
      </c>
      <c r="D136" s="5">
        <v>13.875</v>
      </c>
      <c r="E136" s="5">
        <v>196</v>
      </c>
      <c r="F136" s="5">
        <f>(C136*(POWER((2*D136*E136),2)))/386.4</f>
        <v>26.41314375</v>
      </c>
    </row>
    <row r="137" spans="1:6" ht="15">
      <c r="A137" s="24" t="s">
        <v>5</v>
      </c>
      <c r="B137" s="5">
        <v>0.026</v>
      </c>
      <c r="C137" s="5">
        <v>0.0001355</v>
      </c>
      <c r="D137" s="5">
        <v>13.875</v>
      </c>
      <c r="E137" s="5">
        <v>293.7</v>
      </c>
      <c r="F137" s="5">
        <f>(C137*(POWER((2*D137*E137),2)))/386.4</f>
        <v>23.293569533901877</v>
      </c>
    </row>
    <row r="138" spans="1:6" ht="15">
      <c r="A138" s="24" t="s">
        <v>6</v>
      </c>
      <c r="B138" s="5">
        <v>0.016</v>
      </c>
      <c r="C138" s="5">
        <v>5.671E-05</v>
      </c>
      <c r="D138" s="5">
        <v>13.875</v>
      </c>
      <c r="E138" s="5">
        <v>440</v>
      </c>
      <c r="F138" s="5">
        <f>(C138*(POWER((2*D138*E138),2)))/386.4</f>
        <v>21.880329479813664</v>
      </c>
    </row>
    <row r="139" spans="1:7" ht="15">
      <c r="A139" s="24" t="s">
        <v>7</v>
      </c>
      <c r="B139" s="5">
        <v>0.0115</v>
      </c>
      <c r="C139" s="5">
        <v>2.93E-05</v>
      </c>
      <c r="D139" s="5">
        <v>13.875</v>
      </c>
      <c r="E139" s="5">
        <v>659.2</v>
      </c>
      <c r="F139" s="5">
        <f>(C139*(POWER((2*D139*E139),2)))/386.4</f>
        <v>25.374113309813673</v>
      </c>
      <c r="G139" s="15">
        <f>(2*F136)+(2*F137)+(2*F138)+(2*F139)</f>
        <v>193.92231214705845</v>
      </c>
    </row>
    <row r="140" ht="15">
      <c r="C140" s="5">
        <v>7</v>
      </c>
    </row>
    <row r="141" spans="1:7" ht="15">
      <c r="A141" s="35"/>
      <c r="B141" s="36"/>
      <c r="C141" s="36"/>
      <c r="D141" s="36"/>
      <c r="E141" s="36"/>
      <c r="F141" s="36"/>
      <c r="G141" s="36"/>
    </row>
    <row r="142" spans="1:7" ht="15">
      <c r="A142" s="6"/>
      <c r="B142" s="7"/>
      <c r="C142" s="7"/>
      <c r="D142" s="7"/>
      <c r="E142" s="7"/>
      <c r="F142" s="7"/>
      <c r="G142" s="7"/>
    </row>
    <row r="143" spans="1:10" ht="15">
      <c r="A143" s="6" t="s">
        <v>56</v>
      </c>
      <c r="B143" s="7"/>
      <c r="C143" s="7"/>
      <c r="D143" s="7"/>
      <c r="E143" s="7"/>
      <c r="F143" s="7"/>
      <c r="G143" s="7"/>
      <c r="J143" s="5" t="s">
        <v>57</v>
      </c>
    </row>
    <row r="144" spans="1:7" ht="15">
      <c r="A144" s="6"/>
      <c r="B144" s="7"/>
      <c r="C144" s="7"/>
      <c r="D144" s="7"/>
      <c r="E144" s="7"/>
      <c r="F144" s="7"/>
      <c r="G144" s="7"/>
    </row>
    <row r="145" spans="1:16" ht="15">
      <c r="A145" s="37" t="s">
        <v>7</v>
      </c>
      <c r="B145" s="38">
        <v>0.027</v>
      </c>
      <c r="C145" s="19">
        <v>0.00014834</v>
      </c>
      <c r="D145" s="19">
        <v>25.5</v>
      </c>
      <c r="E145" s="19">
        <v>164.8</v>
      </c>
      <c r="F145" s="10">
        <f aca="true" t="shared" si="1" ref="F145:F154">(C145*(POWER((2*D145*E145),2)))/386.4</f>
        <v>27.119140671204978</v>
      </c>
      <c r="G145" s="7"/>
      <c r="J145" s="19" t="s">
        <v>7</v>
      </c>
      <c r="K145" s="39">
        <v>0.023</v>
      </c>
      <c r="L145" s="39">
        <v>0.00010801</v>
      </c>
      <c r="M145" s="19">
        <v>25.5</v>
      </c>
      <c r="N145" s="19">
        <v>164.8</v>
      </c>
      <c r="O145" s="10">
        <f>(L145*(POWER((2*M145*N145),2)))/386.4</f>
        <v>19.746112875130443</v>
      </c>
      <c r="P145" s="7"/>
    </row>
    <row r="146" spans="1:16" ht="15">
      <c r="A146" s="37" t="s">
        <v>7</v>
      </c>
      <c r="B146" s="38">
        <v>0.047</v>
      </c>
      <c r="C146" s="19">
        <v>0.00045289</v>
      </c>
      <c r="D146" s="19">
        <v>25.5</v>
      </c>
      <c r="E146" s="19">
        <v>82.4</v>
      </c>
      <c r="F146" s="10">
        <f>(C146*(POWER((2*D146*E146),2)))/386.4</f>
        <v>20.69904883811181</v>
      </c>
      <c r="G146" s="7"/>
      <c r="J146" s="19" t="s">
        <v>7</v>
      </c>
      <c r="K146" s="38">
        <v>0.047</v>
      </c>
      <c r="L146" s="19">
        <v>0.00045289</v>
      </c>
      <c r="M146" s="19">
        <v>25.5</v>
      </c>
      <c r="N146" s="19">
        <v>82.4</v>
      </c>
      <c r="O146" s="10">
        <f>(L146*(POWER((2*M146*N146),2)))/386.4</f>
        <v>20.69904883811181</v>
      </c>
      <c r="P146" s="7"/>
    </row>
    <row r="147" spans="1:16" ht="15">
      <c r="A147" s="37" t="s">
        <v>6</v>
      </c>
      <c r="B147" s="19">
        <v>0.018</v>
      </c>
      <c r="C147" s="19">
        <v>7.177E-05</v>
      </c>
      <c r="D147" s="19">
        <v>25.5</v>
      </c>
      <c r="E147" s="19">
        <v>220</v>
      </c>
      <c r="F147" s="10">
        <f t="shared" si="1"/>
        <v>23.382532267080748</v>
      </c>
      <c r="G147" s="7"/>
      <c r="J147" s="26" t="s">
        <v>6</v>
      </c>
      <c r="K147" s="11">
        <v>0.018</v>
      </c>
      <c r="L147" s="11">
        <v>7.177E-05</v>
      </c>
      <c r="M147" s="26">
        <v>25.5</v>
      </c>
      <c r="N147" s="26">
        <v>220</v>
      </c>
      <c r="O147" s="10">
        <f aca="true" t="shared" si="2" ref="O147:O154">(L147*(POWER((2*M147*N147),2)))/386.4</f>
        <v>23.382532267080748</v>
      </c>
      <c r="P147" s="7"/>
    </row>
    <row r="148" spans="1:16" ht="15">
      <c r="A148" s="37" t="s">
        <v>6</v>
      </c>
      <c r="B148" s="19">
        <v>0.039</v>
      </c>
      <c r="C148" s="19">
        <v>0.00031125</v>
      </c>
      <c r="D148" s="19">
        <v>25.5</v>
      </c>
      <c r="E148" s="19">
        <v>110</v>
      </c>
      <c r="F148" s="10">
        <f t="shared" si="1"/>
        <v>25.351167507763975</v>
      </c>
      <c r="G148" s="7"/>
      <c r="J148" s="19" t="s">
        <v>6</v>
      </c>
      <c r="K148" s="19">
        <v>0.039</v>
      </c>
      <c r="L148" s="19">
        <v>0.00031125</v>
      </c>
      <c r="M148" s="19">
        <v>25.5</v>
      </c>
      <c r="N148" s="19">
        <v>110</v>
      </c>
      <c r="O148" s="10">
        <f t="shared" si="2"/>
        <v>25.351167507763975</v>
      </c>
      <c r="P148" s="7"/>
    </row>
    <row r="149" spans="1:16" ht="15">
      <c r="A149" s="37" t="s">
        <v>5</v>
      </c>
      <c r="B149" s="19">
        <v>0.012</v>
      </c>
      <c r="C149" s="19">
        <v>3.19E-05</v>
      </c>
      <c r="D149" s="19">
        <v>25.5</v>
      </c>
      <c r="E149" s="19">
        <v>293.7</v>
      </c>
      <c r="F149" s="10">
        <f t="shared" si="1"/>
        <v>18.522594132274847</v>
      </c>
      <c r="G149" s="7"/>
      <c r="H149" s="29"/>
      <c r="J149" s="19" t="s">
        <v>5</v>
      </c>
      <c r="K149" s="19">
        <v>0.012</v>
      </c>
      <c r="L149" s="19">
        <v>3.19E-05</v>
      </c>
      <c r="M149" s="19">
        <v>25.5</v>
      </c>
      <c r="N149" s="19">
        <v>293.7</v>
      </c>
      <c r="O149" s="10">
        <f t="shared" si="2"/>
        <v>18.522594132274847</v>
      </c>
      <c r="P149" s="7"/>
    </row>
    <row r="150" spans="1:16" ht="15">
      <c r="A150" s="37" t="s">
        <v>5</v>
      </c>
      <c r="B150" s="38">
        <v>0.03</v>
      </c>
      <c r="C150" s="19">
        <v>0.0001866</v>
      </c>
      <c r="D150" s="19">
        <v>25.5</v>
      </c>
      <c r="E150" s="19">
        <v>146.8</v>
      </c>
      <c r="F150" s="10">
        <f t="shared" si="1"/>
        <v>27.068674205962736</v>
      </c>
      <c r="G150" s="7"/>
      <c r="J150" s="19" t="s">
        <v>5</v>
      </c>
      <c r="K150" s="40">
        <v>0.027</v>
      </c>
      <c r="L150" s="39">
        <v>0.00014834</v>
      </c>
      <c r="M150" s="19">
        <v>25.5</v>
      </c>
      <c r="N150" s="19">
        <v>146.8</v>
      </c>
      <c r="O150" s="10">
        <f t="shared" si="2"/>
        <v>21.518580555801243</v>
      </c>
      <c r="P150" s="7"/>
    </row>
    <row r="151" spans="1:16" ht="15">
      <c r="A151" s="37" t="s">
        <v>4</v>
      </c>
      <c r="B151" s="19">
        <v>0.008</v>
      </c>
      <c r="C151" s="19">
        <v>1.418E-05</v>
      </c>
      <c r="D151" s="19">
        <v>25.5</v>
      </c>
      <c r="E151" s="19">
        <v>392</v>
      </c>
      <c r="F151" s="10">
        <f t="shared" si="1"/>
        <v>14.667348104347827</v>
      </c>
      <c r="G151" s="7"/>
      <c r="J151" s="42" t="s">
        <v>4</v>
      </c>
      <c r="K151" s="42">
        <v>0.01</v>
      </c>
      <c r="L151" s="42">
        <v>2.215E-05</v>
      </c>
      <c r="M151" s="42">
        <v>25.5</v>
      </c>
      <c r="N151" s="42">
        <v>392</v>
      </c>
      <c r="O151" s="43">
        <f t="shared" si="2"/>
        <v>22.911266608695655</v>
      </c>
      <c r="P151" s="7"/>
    </row>
    <row r="152" spans="1:16" ht="15">
      <c r="A152" s="37" t="s">
        <v>4</v>
      </c>
      <c r="B152" s="19">
        <v>0.023</v>
      </c>
      <c r="C152" s="19">
        <v>0.00010801</v>
      </c>
      <c r="D152" s="19">
        <v>25.5</v>
      </c>
      <c r="E152" s="19">
        <v>196</v>
      </c>
      <c r="F152" s="10">
        <f t="shared" si="1"/>
        <v>27.930540704347827</v>
      </c>
      <c r="G152" s="7"/>
      <c r="J152" s="42" t="s">
        <v>4</v>
      </c>
      <c r="K152" s="42">
        <v>0.2</v>
      </c>
      <c r="L152" s="42">
        <v>8.106E-05</v>
      </c>
      <c r="M152" s="42">
        <v>25.5</v>
      </c>
      <c r="N152" s="42">
        <v>196</v>
      </c>
      <c r="O152" s="43">
        <f t="shared" si="2"/>
        <v>20.961481617391307</v>
      </c>
      <c r="P152" s="7"/>
    </row>
    <row r="153" spans="1:16" ht="15">
      <c r="A153" s="37" t="s">
        <v>31</v>
      </c>
      <c r="B153" s="19">
        <v>0.014</v>
      </c>
      <c r="C153" s="19">
        <v>4.342E-05</v>
      </c>
      <c r="D153" s="19">
        <v>25.5</v>
      </c>
      <c r="E153" s="19">
        <v>246.9</v>
      </c>
      <c r="F153" s="10">
        <f t="shared" si="1"/>
        <v>17.8170268074177</v>
      </c>
      <c r="G153" s="7"/>
      <c r="J153" s="19" t="s">
        <v>31</v>
      </c>
      <c r="K153" s="19">
        <v>0.014</v>
      </c>
      <c r="L153" s="19">
        <v>4.342E-05</v>
      </c>
      <c r="M153" s="19">
        <v>25.5</v>
      </c>
      <c r="N153" s="19">
        <v>246.9</v>
      </c>
      <c r="O153" s="10">
        <f t="shared" si="2"/>
        <v>17.8170268074177</v>
      </c>
      <c r="P153" s="7"/>
    </row>
    <row r="154" spans="1:16" ht="15">
      <c r="A154" s="37" t="s">
        <v>7</v>
      </c>
      <c r="B154" s="19">
        <v>0.01</v>
      </c>
      <c r="C154" s="19">
        <v>2.215E-05</v>
      </c>
      <c r="D154" s="19">
        <v>25.5</v>
      </c>
      <c r="E154" s="19">
        <v>329.6</v>
      </c>
      <c r="F154" s="10">
        <f t="shared" si="1"/>
        <v>16.19762615254659</v>
      </c>
      <c r="G154" s="15">
        <f>F145+F146+F147+(F148)+F149+(F150)+F151+(F152)+(2*F153)+(2*F154)</f>
        <v>252.77035235102335</v>
      </c>
      <c r="J154" s="19" t="s">
        <v>7</v>
      </c>
      <c r="K154" s="19">
        <v>0.01</v>
      </c>
      <c r="L154" s="19">
        <v>2.215E-05</v>
      </c>
      <c r="M154" s="19">
        <v>25.5</v>
      </c>
      <c r="N154" s="19">
        <v>329.6</v>
      </c>
      <c r="O154" s="10">
        <f t="shared" si="2"/>
        <v>16.19762615254659</v>
      </c>
      <c r="P154" s="15">
        <f>O145+O146+O147+(O148)+O149+(O150)+O151+(O152)+(2*O153)+(2*O154)</f>
        <v>241.12209032217862</v>
      </c>
    </row>
    <row r="155" spans="1:7" ht="15">
      <c r="A155" s="20"/>
      <c r="B155" s="21"/>
      <c r="C155" s="21"/>
      <c r="D155" s="21"/>
      <c r="E155" s="21"/>
      <c r="F155" s="21"/>
      <c r="G155" s="21"/>
    </row>
    <row r="156" spans="1:7" ht="15">
      <c r="A156" s="20"/>
      <c r="B156" s="21"/>
      <c r="C156" s="21"/>
      <c r="D156" s="21"/>
      <c r="E156" s="21"/>
      <c r="F156" s="21"/>
      <c r="G156" s="21"/>
    </row>
    <row r="157" spans="1:25" s="33" customFormat="1" ht="15">
      <c r="A157" s="24"/>
      <c r="B157" s="5" t="s">
        <v>45</v>
      </c>
      <c r="C157" s="5"/>
      <c r="E157" s="5">
        <v>20.2</v>
      </c>
      <c r="F157" s="5">
        <v>146.8</v>
      </c>
      <c r="G157" s="10">
        <f>(396.4*E157)/(POWER((2*25.5*F157),2))</f>
        <v>0.00014285404818937134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6"/>
      <c r="S157" s="16"/>
      <c r="T157" s="16"/>
      <c r="U157" s="16"/>
      <c r="V157" s="16"/>
      <c r="W157" s="16"/>
      <c r="X157" s="16"/>
      <c r="Y157" s="16"/>
    </row>
    <row r="175" spans="1:17" s="29" customFormat="1" ht="15">
      <c r="A175" s="2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92" ht="15">
      <c r="A192" s="5"/>
    </row>
    <row r="216" spans="10:16" ht="15">
      <c r="J216" s="16"/>
      <c r="K216" s="16"/>
      <c r="L216" s="16"/>
      <c r="M216" s="16"/>
      <c r="N216" s="16"/>
      <c r="O216" s="16"/>
      <c r="P216" s="16"/>
    </row>
    <row r="223" spans="9:17" ht="15">
      <c r="I223" s="16"/>
      <c r="Q223" s="16"/>
    </row>
    <row r="237" ht="15">
      <c r="H237" s="16"/>
    </row>
    <row r="263" spans="1:25" s="33" customFormat="1" ht="15">
      <c r="A263" s="2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6"/>
      <c r="S263" s="16"/>
      <c r="T263" s="16"/>
      <c r="U263" s="16"/>
      <c r="V263" s="16"/>
      <c r="W263" s="16"/>
      <c r="X263" s="16"/>
      <c r="Y263" s="1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Braccio</dc:creator>
  <cp:keywords/>
  <dc:description/>
  <cp:lastModifiedBy>Peter Braccio</cp:lastModifiedBy>
  <dcterms:created xsi:type="dcterms:W3CDTF">2012-03-19T22:03:33Z</dcterms:created>
  <dcterms:modified xsi:type="dcterms:W3CDTF">2014-03-05T20:43:23Z</dcterms:modified>
  <cp:category/>
  <cp:version/>
  <cp:contentType/>
  <cp:contentStatus/>
</cp:coreProperties>
</file>